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23250" windowHeight="12570"/>
  </bookViews>
  <sheets>
    <sheet name="Лист1" sheetId="1" r:id="rId1"/>
  </sheets>
  <definedNames>
    <definedName name="_xlnm.Print_Area" localSheetId="0">Лист1!$A$1:$D$99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0" i="1"/>
  <c r="D64" l="1"/>
  <c r="D65"/>
  <c r="D66"/>
  <c r="D67"/>
  <c r="D68"/>
  <c r="D69"/>
  <c r="D70"/>
  <c r="D71"/>
  <c r="D72"/>
  <c r="D74"/>
  <c r="D75"/>
  <c r="D76"/>
  <c r="D77"/>
  <c r="D79"/>
  <c r="D80"/>
  <c r="D82"/>
  <c r="D83"/>
  <c r="D84"/>
  <c r="D85"/>
  <c r="D87"/>
  <c r="D89"/>
  <c r="D90"/>
  <c r="D91"/>
  <c r="D92"/>
  <c r="D93"/>
  <c r="D94"/>
  <c r="D95"/>
  <c r="D96"/>
  <c r="D97"/>
  <c r="D98"/>
  <c r="D99"/>
  <c r="D63"/>
  <c r="C90"/>
  <c r="C91"/>
  <c r="C92"/>
  <c r="C93"/>
  <c r="C94"/>
  <c r="C95"/>
  <c r="C96"/>
  <c r="C97"/>
  <c r="C98"/>
  <c r="C99"/>
  <c r="C89"/>
  <c r="C87"/>
  <c r="C64"/>
  <c r="C65"/>
  <c r="C66"/>
  <c r="C67"/>
  <c r="C68"/>
  <c r="C69"/>
  <c r="C70"/>
  <c r="C71"/>
  <c r="C72"/>
  <c r="C74"/>
  <c r="C75"/>
  <c r="C76"/>
  <c r="C77"/>
  <c r="C79"/>
  <c r="C80"/>
  <c r="C82"/>
  <c r="C83"/>
  <c r="C84"/>
  <c r="C85"/>
  <c r="C63"/>
  <c r="A54"/>
  <c r="A58"/>
  <c r="A48"/>
  <c r="A50"/>
  <c r="C100" l="1"/>
  <c r="D100"/>
</calcChain>
</file>

<file path=xl/sharedStrings.xml><?xml version="1.0" encoding="utf-8"?>
<sst xmlns="http://schemas.openxmlformats.org/spreadsheetml/2006/main" count="93" uniqueCount="55">
  <si>
    <t>Региональный стандарт стоимости жилищно-коммунальных услуг с учетом взноса на капитальный ремонт общего имущества в многоквартирных домах</t>
  </si>
  <si>
    <t>Наименование муниципального образования</t>
  </si>
  <si>
    <t>Региональный стандарт стоимости жилищно-коммунальных услуг, руб. в месяц</t>
  </si>
  <si>
    <t>на одного члена семьи, состоящей из двух человек</t>
  </si>
  <si>
    <t>на одного члена семьи, состоящей из трех человек</t>
  </si>
  <si>
    <t>Город Мурманск</t>
  </si>
  <si>
    <t>Город Апатиты с подведомственной территорией</t>
  </si>
  <si>
    <t>Город Кировск с подведомственной территорией</t>
  </si>
  <si>
    <t>Город Мончегорск с подведомственной территорией</t>
  </si>
  <si>
    <t>Город Оленегорск с подведомственной территорией</t>
  </si>
  <si>
    <t>Город Полярные Зори с подведомственной территорией</t>
  </si>
  <si>
    <t>Ковдорский район</t>
  </si>
  <si>
    <t>ЗАТО город Североморск</t>
  </si>
  <si>
    <t>ЗАТО Александровск</t>
  </si>
  <si>
    <t>ЗАТО город Заозерск</t>
  </si>
  <si>
    <t>Кандалакшский район</t>
  </si>
  <si>
    <t>Городское поселение Кандалакша</t>
  </si>
  <si>
    <t>Городское поселение Зеленоборский</t>
  </si>
  <si>
    <t>Сельское поселение Зареченск</t>
  </si>
  <si>
    <t>Сельское поселение Алакуртти</t>
  </si>
  <si>
    <t>Ловозерский район</t>
  </si>
  <si>
    <t>Городское поселение Ревда</t>
  </si>
  <si>
    <t>Сельское поселение Ловозеро</t>
  </si>
  <si>
    <t>Печенгский район</t>
  </si>
  <si>
    <t>Городское поселение Заполярный</t>
  </si>
  <si>
    <t>Городское поселение Никель</t>
  </si>
  <si>
    <t>Городское поселение Печенга</t>
  </si>
  <si>
    <t>Сельское поселение Корзуново</t>
  </si>
  <si>
    <t>Терский район</t>
  </si>
  <si>
    <t>Городское поселение Умба</t>
  </si>
  <si>
    <t>Кольский район</t>
  </si>
  <si>
    <t>Городское поселение Кола</t>
  </si>
  <si>
    <t>Городское поселение Молочный</t>
  </si>
  <si>
    <t>Городское поселение Мурмаши</t>
  </si>
  <si>
    <t>Городское поселение Верхнетуломский</t>
  </si>
  <si>
    <t>Городское поселение Кильдинстрой</t>
  </si>
  <si>
    <t>Сельское поселение Междуречье</t>
  </si>
  <si>
    <t>Сельское поселение Пушной</t>
  </si>
  <si>
    <t>Сельское поселение Тулома</t>
  </si>
  <si>
    <t>Сельское поселение Ура-Губа</t>
  </si>
  <si>
    <t>Сельское поселение Териберка</t>
  </si>
  <si>
    <t>Городское поселение Туманный</t>
  </si>
  <si>
    <t>Стоимость ЖКУ с учётом минимального взноса (без повышения) с учётом индекса:</t>
  </si>
  <si>
    <t>Средний показатель по области расчитанный на основании Приложения № 4 ПП МО от 13.04.2020 N 204-ПП</t>
  </si>
  <si>
    <t>Прогнозируемое среднее увеличение минимального взноса (за вычетом установленного, т.к. действующий взнос уже учтён в упомянутом выше прилоджении № 4):</t>
  </si>
  <si>
    <t>Прогнозируемый совокупный платёж за ЖКУ (п. 4.7. Методических рекомендаций):</t>
  </si>
  <si>
    <t>Средний размер общей площади жилого помещения по данным Росстата (https://murmanskstat.gks.ru/folder/72861):</t>
  </si>
  <si>
    <t>Доля расходов граждан на оплату жилого помещения и коммунальных услуг в совокупном доходе семьи (п. 4.5. Методических рекомендаций):</t>
  </si>
  <si>
    <t>Региональный стандарт стоимости жилищно-коммунальных услуг, руб. в месяцна на одного члена семьи, состоящей из двух человек</t>
  </si>
  <si>
    <t>Доля расходов граждан в разрезе муниципалитетов по среднему повышению, %</t>
  </si>
  <si>
    <t>Доля расходов граждан в разрезе муниципалитетов по максимальному повышению в 3 руб., %</t>
  </si>
  <si>
    <t>Приложение N 4. Региональный стандарт стоимости жилищно-коммунальных услуг для собственников жилых помещений в многоквартирных домах по муниципальным образованиям Мурманской области на период с 01.07.2020 по 31.12.2020</t>
  </si>
  <si>
    <t>Среднее значение</t>
  </si>
  <si>
    <t>По информации КТР МО (https://tarif.gov-murman.ru/news/387298/) и Распоряжения Правительства РФ от 30.10.2020 N 2827-р, средний рост совокупной платы граждан составит:</t>
  </si>
  <si>
    <t>Среднедушевые доходы по МО в 2020 году: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</si>
</sst>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4"/>
      <color rgb="FF3C3C3C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4C4C4C"/>
      <name val="Times New Roman"/>
      <family val="1"/>
      <charset val="204"/>
    </font>
    <font>
      <sz val="14"/>
      <color rgb="FF2D2D2D"/>
      <name val="Times New Roman"/>
      <family val="1"/>
      <charset val="204"/>
    </font>
    <font>
      <b/>
      <sz val="14"/>
      <color rgb="FF2D2D2D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 wrapText="1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0" fontId="4" fillId="0" borderId="15" xfId="0" applyFont="1" applyBorder="1" applyAlignment="1">
      <alignment horizontal="center" vertical="center" wrapText="1"/>
    </xf>
    <xf numFmtId="2" fontId="4" fillId="0" borderId="15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vertical="center" wrapText="1"/>
    </xf>
    <xf numFmtId="0" fontId="2" fillId="0" borderId="7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/>
    </xf>
    <xf numFmtId="2" fontId="4" fillId="0" borderId="16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7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0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10" fontId="6" fillId="0" borderId="11" xfId="0" applyNumberFormat="1" applyFont="1" applyBorder="1"/>
    <xf numFmtId="2" fontId="6" fillId="0" borderId="11" xfId="0" applyNumberFormat="1" applyFont="1" applyBorder="1"/>
    <xf numFmtId="0" fontId="6" fillId="0" borderId="11" xfId="0" applyFont="1" applyBorder="1"/>
    <xf numFmtId="2" fontId="6" fillId="0" borderId="11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00"/>
  <sheetViews>
    <sheetView tabSelected="1" topLeftCell="A40" zoomScale="70" zoomScaleNormal="70" workbookViewId="0">
      <selection activeCell="A46" sqref="A46"/>
    </sheetView>
  </sheetViews>
  <sheetFormatPr defaultColWidth="8.85546875" defaultRowHeight="18.75"/>
  <cols>
    <col min="1" max="1" width="31.7109375" style="1" customWidth="1"/>
    <col min="2" max="2" width="37.42578125" style="1" customWidth="1"/>
    <col min="3" max="3" width="38.7109375" style="1" customWidth="1"/>
    <col min="4" max="4" width="28.42578125" style="1" customWidth="1"/>
    <col min="5" max="5" width="20.28515625" style="1" customWidth="1"/>
    <col min="6" max="16384" width="8.85546875" style="1"/>
  </cols>
  <sheetData>
    <row r="1" spans="1:3" ht="66" customHeight="1">
      <c r="A1" s="4" t="s">
        <v>51</v>
      </c>
      <c r="B1" s="4"/>
      <c r="C1" s="4"/>
    </row>
    <row r="2" spans="1:3" ht="54" customHeight="1">
      <c r="A2" s="5" t="s">
        <v>0</v>
      </c>
      <c r="B2" s="5"/>
      <c r="C2" s="5"/>
    </row>
    <row r="3" spans="1:3" ht="19.5" thickBot="1">
      <c r="A3" s="2"/>
      <c r="B3" s="2"/>
      <c r="C3" s="2"/>
    </row>
    <row r="4" spans="1:3" ht="57" customHeight="1" thickBot="1">
      <c r="A4" s="28" t="s">
        <v>1</v>
      </c>
      <c r="B4" s="27" t="s">
        <v>2</v>
      </c>
      <c r="C4" s="7"/>
    </row>
    <row r="5" spans="1:3" ht="38.25" thickBot="1">
      <c r="A5" s="29"/>
      <c r="B5" s="30" t="s">
        <v>3</v>
      </c>
      <c r="C5" s="30" t="s">
        <v>4</v>
      </c>
    </row>
    <row r="6" spans="1:3">
      <c r="A6" s="31" t="s">
        <v>5</v>
      </c>
      <c r="B6" s="19">
        <v>3864.12</v>
      </c>
      <c r="C6" s="32">
        <v>3112.13</v>
      </c>
    </row>
    <row r="7" spans="1:3" ht="56.25">
      <c r="A7" s="33" t="s">
        <v>6</v>
      </c>
      <c r="B7" s="3">
        <v>2901.62</v>
      </c>
      <c r="C7" s="34">
        <v>2362.16</v>
      </c>
    </row>
    <row r="8" spans="1:3" ht="56.25">
      <c r="A8" s="33" t="s">
        <v>7</v>
      </c>
      <c r="B8" s="3">
        <v>3522.11</v>
      </c>
      <c r="C8" s="34">
        <v>2859.76</v>
      </c>
    </row>
    <row r="9" spans="1:3" ht="56.25">
      <c r="A9" s="33" t="s">
        <v>8</v>
      </c>
      <c r="B9" s="3">
        <v>3403.85</v>
      </c>
      <c r="C9" s="34">
        <v>2742.98</v>
      </c>
    </row>
    <row r="10" spans="1:3" ht="56.25">
      <c r="A10" s="33" t="s">
        <v>9</v>
      </c>
      <c r="B10" s="3">
        <v>3270.61</v>
      </c>
      <c r="C10" s="34">
        <v>2658.33</v>
      </c>
    </row>
    <row r="11" spans="1:3" ht="56.25">
      <c r="A11" s="33" t="s">
        <v>10</v>
      </c>
      <c r="B11" s="3">
        <v>3927.54</v>
      </c>
      <c r="C11" s="34">
        <v>3271.22</v>
      </c>
    </row>
    <row r="12" spans="1:3">
      <c r="A12" s="33" t="s">
        <v>11</v>
      </c>
      <c r="B12" s="3">
        <v>3553.36</v>
      </c>
      <c r="C12" s="34">
        <v>2883.9</v>
      </c>
    </row>
    <row r="13" spans="1:3" ht="37.5">
      <c r="A13" s="33" t="s">
        <v>12</v>
      </c>
      <c r="B13" s="3">
        <v>3991.57</v>
      </c>
      <c r="C13" s="34">
        <v>3255.61</v>
      </c>
    </row>
    <row r="14" spans="1:3">
      <c r="A14" s="33" t="s">
        <v>13</v>
      </c>
      <c r="B14" s="3">
        <v>3995.9</v>
      </c>
      <c r="C14" s="34">
        <v>3246.73</v>
      </c>
    </row>
    <row r="15" spans="1:3">
      <c r="A15" s="33" t="s">
        <v>14</v>
      </c>
      <c r="B15" s="3">
        <v>3622.09</v>
      </c>
      <c r="C15" s="34">
        <v>2941.81</v>
      </c>
    </row>
    <row r="16" spans="1:3">
      <c r="A16" s="33" t="s">
        <v>15</v>
      </c>
      <c r="B16" s="15"/>
      <c r="C16" s="35"/>
    </row>
    <row r="17" spans="1:3" ht="37.5">
      <c r="A17" s="33" t="s">
        <v>16</v>
      </c>
      <c r="B17" s="3">
        <v>3958.72</v>
      </c>
      <c r="C17" s="34">
        <v>3224.57</v>
      </c>
    </row>
    <row r="18" spans="1:3" ht="37.5">
      <c r="A18" s="33" t="s">
        <v>17</v>
      </c>
      <c r="B18" s="3">
        <v>3968.7</v>
      </c>
      <c r="C18" s="34">
        <v>3266.16</v>
      </c>
    </row>
    <row r="19" spans="1:3" ht="37.5">
      <c r="A19" s="33" t="s">
        <v>18</v>
      </c>
      <c r="B19" s="3">
        <v>3687.54</v>
      </c>
      <c r="C19" s="34">
        <v>2866.52</v>
      </c>
    </row>
    <row r="20" spans="1:3" ht="37.5">
      <c r="A20" s="33" t="s">
        <v>19</v>
      </c>
      <c r="B20" s="3">
        <v>3445.04</v>
      </c>
      <c r="C20" s="34">
        <v>2813.17</v>
      </c>
    </row>
    <row r="21" spans="1:3">
      <c r="A21" s="33" t="s">
        <v>20</v>
      </c>
      <c r="B21" s="15"/>
      <c r="C21" s="35"/>
    </row>
    <row r="22" spans="1:3" ht="37.5">
      <c r="A22" s="33" t="s">
        <v>21</v>
      </c>
      <c r="B22" s="3">
        <v>4377.4399999999996</v>
      </c>
      <c r="C22" s="34">
        <v>3618.02</v>
      </c>
    </row>
    <row r="23" spans="1:3" ht="37.5">
      <c r="A23" s="33" t="s">
        <v>22</v>
      </c>
      <c r="B23" s="3">
        <v>4323.67</v>
      </c>
      <c r="C23" s="34">
        <v>3501.59</v>
      </c>
    </row>
    <row r="24" spans="1:3">
      <c r="A24" s="33" t="s">
        <v>23</v>
      </c>
      <c r="B24" s="15"/>
      <c r="C24" s="35"/>
    </row>
    <row r="25" spans="1:3" ht="37.5">
      <c r="A25" s="33" t="s">
        <v>24</v>
      </c>
      <c r="B25" s="3">
        <v>3324.58</v>
      </c>
      <c r="C25" s="34">
        <v>2677.65</v>
      </c>
    </row>
    <row r="26" spans="1:3" ht="37.5">
      <c r="A26" s="33" t="s">
        <v>25</v>
      </c>
      <c r="B26" s="3">
        <v>3207.72</v>
      </c>
      <c r="C26" s="34">
        <v>2592.87</v>
      </c>
    </row>
    <row r="27" spans="1:3" ht="37.5">
      <c r="A27" s="33" t="s">
        <v>26</v>
      </c>
      <c r="B27" s="3">
        <v>3404.07</v>
      </c>
      <c r="C27" s="34">
        <v>2757.66</v>
      </c>
    </row>
    <row r="28" spans="1:3" ht="37.5">
      <c r="A28" s="33" t="s">
        <v>27</v>
      </c>
      <c r="B28" s="3">
        <v>4171.41</v>
      </c>
      <c r="C28" s="34">
        <v>3423.24</v>
      </c>
    </row>
    <row r="29" spans="1:3">
      <c r="A29" s="33" t="s">
        <v>28</v>
      </c>
      <c r="B29" s="15"/>
      <c r="C29" s="35"/>
    </row>
    <row r="30" spans="1:3" ht="37.5">
      <c r="A30" s="33" t="s">
        <v>29</v>
      </c>
      <c r="B30" s="3">
        <v>4029.83</v>
      </c>
      <c r="C30" s="34">
        <v>3232.28</v>
      </c>
    </row>
    <row r="31" spans="1:3">
      <c r="A31" s="33" t="s">
        <v>30</v>
      </c>
      <c r="B31" s="15"/>
      <c r="C31" s="35"/>
    </row>
    <row r="32" spans="1:3" ht="37.5">
      <c r="A32" s="33" t="s">
        <v>31</v>
      </c>
      <c r="B32" s="3">
        <v>4094.74</v>
      </c>
      <c r="C32" s="34">
        <v>3417.66</v>
      </c>
    </row>
    <row r="33" spans="1:3" ht="37.5">
      <c r="A33" s="33" t="s">
        <v>32</v>
      </c>
      <c r="B33" s="3">
        <v>4506.5600000000004</v>
      </c>
      <c r="C33" s="34">
        <v>3582.16</v>
      </c>
    </row>
    <row r="34" spans="1:3" ht="37.5">
      <c r="A34" s="33" t="s">
        <v>33</v>
      </c>
      <c r="B34" s="3">
        <v>3781.63</v>
      </c>
      <c r="C34" s="34">
        <v>3061.61</v>
      </c>
    </row>
    <row r="35" spans="1:3" ht="37.5">
      <c r="A35" s="33" t="s">
        <v>34</v>
      </c>
      <c r="B35" s="3">
        <v>4279.3900000000003</v>
      </c>
      <c r="C35" s="34">
        <v>3549.8</v>
      </c>
    </row>
    <row r="36" spans="1:3" ht="37.5">
      <c r="A36" s="33" t="s">
        <v>35</v>
      </c>
      <c r="B36" s="3">
        <v>4114.6000000000004</v>
      </c>
      <c r="C36" s="34">
        <v>3404.82</v>
      </c>
    </row>
    <row r="37" spans="1:3" ht="37.5">
      <c r="A37" s="33" t="s">
        <v>36</v>
      </c>
      <c r="B37" s="3">
        <v>3312.17</v>
      </c>
      <c r="C37" s="34">
        <v>2686.98</v>
      </c>
    </row>
    <row r="38" spans="1:3" ht="37.5">
      <c r="A38" s="33" t="s">
        <v>37</v>
      </c>
      <c r="B38" s="3">
        <v>3884.54</v>
      </c>
      <c r="C38" s="34">
        <v>3207.74</v>
      </c>
    </row>
    <row r="39" spans="1:3" ht="37.5">
      <c r="A39" s="33" t="s">
        <v>38</v>
      </c>
      <c r="B39" s="3">
        <v>3993.11</v>
      </c>
      <c r="C39" s="34">
        <v>3269.48</v>
      </c>
    </row>
    <row r="40" spans="1:3" ht="37.5">
      <c r="A40" s="33" t="s">
        <v>39</v>
      </c>
      <c r="B40" s="3">
        <v>4127.17</v>
      </c>
      <c r="C40" s="34">
        <v>3347.91</v>
      </c>
    </row>
    <row r="41" spans="1:3" ht="37.5">
      <c r="A41" s="33" t="s">
        <v>40</v>
      </c>
      <c r="B41" s="3">
        <v>3192.68</v>
      </c>
      <c r="C41" s="34">
        <v>2423.1</v>
      </c>
    </row>
    <row r="42" spans="1:3" ht="38.25" thickBot="1">
      <c r="A42" s="36" t="s">
        <v>41</v>
      </c>
      <c r="B42" s="23">
        <v>3937.41</v>
      </c>
      <c r="C42" s="39">
        <v>3199.4</v>
      </c>
    </row>
    <row r="43" spans="1:3" ht="132" thickBot="1">
      <c r="A43" s="37" t="s">
        <v>43</v>
      </c>
      <c r="B43" s="38">
        <v>3786.73</v>
      </c>
      <c r="C43" s="38">
        <v>3076.84</v>
      </c>
    </row>
    <row r="44" spans="1:3" ht="19.5" thickBot="1"/>
    <row r="45" spans="1:3" ht="36" customHeight="1">
      <c r="A45" s="8" t="s">
        <v>53</v>
      </c>
      <c r="B45" s="9"/>
      <c r="C45" s="10"/>
    </row>
    <row r="46" spans="1:3" ht="19.5" thickBot="1">
      <c r="A46" s="43">
        <v>3.2000000000000001E-2</v>
      </c>
      <c r="B46" s="11"/>
      <c r="C46" s="12"/>
    </row>
    <row r="47" spans="1:3">
      <c r="A47" s="40" t="s">
        <v>42</v>
      </c>
      <c r="B47" s="41"/>
      <c r="C47" s="42"/>
    </row>
    <row r="48" spans="1:3" ht="19.5" thickBot="1">
      <c r="A48" s="44">
        <f>B43*1.032</f>
        <v>3907.9053600000002</v>
      </c>
      <c r="B48" s="11"/>
      <c r="C48" s="12"/>
    </row>
    <row r="49" spans="1:5" ht="38.450000000000003" customHeight="1">
      <c r="A49" s="8" t="s">
        <v>44</v>
      </c>
      <c r="B49" s="9"/>
      <c r="C49" s="10"/>
    </row>
    <row r="50" spans="1:5" ht="19.5" thickBot="1">
      <c r="A50" s="45">
        <f>(9+3)/2-(6+2)/2</f>
        <v>2</v>
      </c>
      <c r="B50" s="11"/>
      <c r="C50" s="12"/>
    </row>
    <row r="51" spans="1:5" ht="37.9" customHeight="1">
      <c r="A51" s="8" t="s">
        <v>46</v>
      </c>
      <c r="B51" s="9"/>
      <c r="C51" s="10"/>
    </row>
    <row r="52" spans="1:5" ht="19.5" thickBot="1">
      <c r="A52" s="45">
        <v>25.5</v>
      </c>
      <c r="B52" s="11"/>
      <c r="C52" s="12"/>
    </row>
    <row r="53" spans="1:5">
      <c r="A53" s="40" t="s">
        <v>45</v>
      </c>
      <c r="B53" s="41"/>
      <c r="C53" s="42"/>
    </row>
    <row r="54" spans="1:5" ht="19.5" thickBot="1">
      <c r="A54" s="44">
        <f>A48+A52*A50</f>
        <v>3958.9053600000002</v>
      </c>
      <c r="B54" s="11"/>
      <c r="C54" s="12"/>
    </row>
    <row r="55" spans="1:5">
      <c r="A55" s="40" t="s">
        <v>54</v>
      </c>
      <c r="B55" s="41"/>
      <c r="C55" s="42"/>
    </row>
    <row r="56" spans="1:5" ht="19.5" thickBot="1">
      <c r="A56" s="44">
        <v>45080</v>
      </c>
      <c r="B56" s="11"/>
      <c r="C56" s="12"/>
    </row>
    <row r="57" spans="1:5" ht="37.9" customHeight="1">
      <c r="A57" s="8" t="s">
        <v>47</v>
      </c>
      <c r="B57" s="9"/>
      <c r="C57" s="10"/>
    </row>
    <row r="58" spans="1:5" ht="19.5" thickBot="1">
      <c r="A58" s="46">
        <f>A54/A56*100</f>
        <v>8.7819551020408166</v>
      </c>
      <c r="B58" s="11"/>
      <c r="C58" s="12"/>
    </row>
    <row r="60" spans="1:5" ht="19.5" thickBot="1"/>
    <row r="61" spans="1:5" ht="63" customHeight="1">
      <c r="A61" s="13" t="s">
        <v>1</v>
      </c>
      <c r="B61" s="13" t="s">
        <v>48</v>
      </c>
      <c r="C61" s="13" t="s">
        <v>49</v>
      </c>
      <c r="D61" s="13" t="s">
        <v>50</v>
      </c>
      <c r="E61" s="6"/>
    </row>
    <row r="62" spans="1:5" ht="57" customHeight="1" thickBot="1">
      <c r="A62" s="14"/>
      <c r="B62" s="14"/>
      <c r="C62" s="14"/>
      <c r="D62" s="14"/>
      <c r="E62" s="6"/>
    </row>
    <row r="63" spans="1:5">
      <c r="A63" s="18" t="s">
        <v>5</v>
      </c>
      <c r="B63" s="19">
        <v>3864.12</v>
      </c>
      <c r="C63" s="20">
        <f>($B63*1.032+$A$50*$A$52)*100/$A$56</f>
        <v>8.9591212067435677</v>
      </c>
      <c r="D63" s="20">
        <f>($B63*1.032+3*$A$52)*100/$A$56</f>
        <v>9.0156873114463174</v>
      </c>
    </row>
    <row r="64" spans="1:5" ht="56.25">
      <c r="A64" s="15" t="s">
        <v>6</v>
      </c>
      <c r="B64" s="3">
        <v>2901.62</v>
      </c>
      <c r="C64" s="16">
        <f t="shared" ref="C64:C99" si="0">($B64*1.032+$A$50*$A$52)*100/$A$56</f>
        <v>6.755705057675244</v>
      </c>
      <c r="D64" s="16">
        <f t="shared" ref="D64:D99" si="1">($B64*1.032+3*$A$52)*100/$A$56</f>
        <v>6.8122711623779946</v>
      </c>
    </row>
    <row r="65" spans="1:4" ht="56.25">
      <c r="A65" s="15" t="s">
        <v>7</v>
      </c>
      <c r="B65" s="3">
        <v>3522.11</v>
      </c>
      <c r="C65" s="16">
        <f t="shared" si="0"/>
        <v>8.176170186335403</v>
      </c>
      <c r="D65" s="16">
        <f t="shared" si="1"/>
        <v>8.2327362910381545</v>
      </c>
    </row>
    <row r="66" spans="1:4" ht="56.25">
      <c r="A66" s="15" t="s">
        <v>8</v>
      </c>
      <c r="B66" s="3">
        <v>3403.85</v>
      </c>
      <c r="C66" s="16">
        <f t="shared" si="0"/>
        <v>7.9054418811002662</v>
      </c>
      <c r="D66" s="16">
        <f t="shared" si="1"/>
        <v>7.9620079858030168</v>
      </c>
    </row>
    <row r="67" spans="1:4" ht="56.25">
      <c r="A67" s="15" t="s">
        <v>9</v>
      </c>
      <c r="B67" s="3">
        <v>3270.61</v>
      </c>
      <c r="C67" s="16">
        <f t="shared" si="0"/>
        <v>7.6004204081632665</v>
      </c>
      <c r="D67" s="16">
        <f t="shared" si="1"/>
        <v>7.6569865128660171</v>
      </c>
    </row>
    <row r="68" spans="1:4" ht="56.25">
      <c r="A68" s="15" t="s">
        <v>10</v>
      </c>
      <c r="B68" s="3">
        <v>3927.54</v>
      </c>
      <c r="C68" s="16">
        <f t="shared" si="0"/>
        <v>9.1043062999112685</v>
      </c>
      <c r="D68" s="16">
        <f t="shared" si="1"/>
        <v>9.1608724046140182</v>
      </c>
    </row>
    <row r="69" spans="1:4">
      <c r="A69" s="15" t="s">
        <v>11</v>
      </c>
      <c r="B69" s="3">
        <v>3553.36</v>
      </c>
      <c r="C69" s="16">
        <f t="shared" si="0"/>
        <v>8.2477096716947642</v>
      </c>
      <c r="D69" s="16">
        <f t="shared" si="1"/>
        <v>8.3042757763975157</v>
      </c>
    </row>
    <row r="70" spans="1:4" ht="37.5">
      <c r="A70" s="15" t="s">
        <v>12</v>
      </c>
      <c r="B70" s="3">
        <v>3991.57</v>
      </c>
      <c r="C70" s="16">
        <f t="shared" si="0"/>
        <v>9.250887843833187</v>
      </c>
      <c r="D70" s="16">
        <f t="shared" si="1"/>
        <v>9.3074539485359367</v>
      </c>
    </row>
    <row r="71" spans="1:4">
      <c r="A71" s="15" t="s">
        <v>13</v>
      </c>
      <c r="B71" s="3">
        <v>3995.9</v>
      </c>
      <c r="C71" s="16">
        <f t="shared" si="0"/>
        <v>9.2608003549245783</v>
      </c>
      <c r="D71" s="16">
        <f t="shared" si="1"/>
        <v>9.3173664596273298</v>
      </c>
    </row>
    <row r="72" spans="1:4">
      <c r="A72" s="15" t="s">
        <v>14</v>
      </c>
      <c r="B72" s="3">
        <v>3622.09</v>
      </c>
      <c r="C72" s="16">
        <f t="shared" si="0"/>
        <v>8.405050754214729</v>
      </c>
      <c r="D72" s="16">
        <f t="shared" si="1"/>
        <v>8.4616168589174805</v>
      </c>
    </row>
    <row r="73" spans="1:4">
      <c r="A73" s="15" t="s">
        <v>15</v>
      </c>
      <c r="B73" s="15"/>
      <c r="C73" s="16"/>
      <c r="D73" s="16"/>
    </row>
    <row r="74" spans="1:4" ht="37.5">
      <c r="A74" s="15" t="s">
        <v>16</v>
      </c>
      <c r="B74" s="3">
        <v>3958.72</v>
      </c>
      <c r="C74" s="16">
        <f t="shared" si="0"/>
        <v>9.1756855368234262</v>
      </c>
      <c r="D74" s="16">
        <f t="shared" si="1"/>
        <v>9.2322516415261759</v>
      </c>
    </row>
    <row r="75" spans="1:4" ht="37.5">
      <c r="A75" s="15" t="s">
        <v>17</v>
      </c>
      <c r="B75" s="3">
        <v>3968.7</v>
      </c>
      <c r="C75" s="16">
        <f t="shared" si="0"/>
        <v>9.1985323868677877</v>
      </c>
      <c r="D75" s="16">
        <f t="shared" si="1"/>
        <v>9.2550984915705392</v>
      </c>
    </row>
    <row r="76" spans="1:4" ht="37.5">
      <c r="A76" s="15" t="s">
        <v>18</v>
      </c>
      <c r="B76" s="3">
        <v>3687.54</v>
      </c>
      <c r="C76" s="16">
        <f t="shared" si="0"/>
        <v>8.554883052351375</v>
      </c>
      <c r="D76" s="16">
        <f t="shared" si="1"/>
        <v>8.6114491570541247</v>
      </c>
    </row>
    <row r="77" spans="1:4" ht="37.5">
      <c r="A77" s="15" t="s">
        <v>19</v>
      </c>
      <c r="B77" s="3">
        <v>3445.04</v>
      </c>
      <c r="C77" s="16">
        <f t="shared" si="0"/>
        <v>7.9997366459627335</v>
      </c>
      <c r="D77" s="16">
        <f t="shared" si="1"/>
        <v>8.0563027506654841</v>
      </c>
    </row>
    <row r="78" spans="1:4">
      <c r="A78" s="15" t="s">
        <v>20</v>
      </c>
      <c r="B78" s="15"/>
      <c r="C78" s="16"/>
      <c r="D78" s="16"/>
    </row>
    <row r="79" spans="1:4" ht="37.5">
      <c r="A79" s="15" t="s">
        <v>21</v>
      </c>
      <c r="B79" s="3">
        <v>4377.4399999999996</v>
      </c>
      <c r="C79" s="16">
        <f t="shared" si="0"/>
        <v>10.134245962732919</v>
      </c>
      <c r="D79" s="17">
        <f t="shared" si="1"/>
        <v>10.190812067435669</v>
      </c>
    </row>
    <row r="80" spans="1:4" ht="37.5">
      <c r="A80" s="15" t="s">
        <v>22</v>
      </c>
      <c r="B80" s="3">
        <v>4323.67</v>
      </c>
      <c r="C80" s="16">
        <f t="shared" si="0"/>
        <v>10.011152262644188</v>
      </c>
      <c r="D80" s="17">
        <f t="shared" si="1"/>
        <v>10.06771836734694</v>
      </c>
    </row>
    <row r="81" spans="1:4">
      <c r="A81" s="15" t="s">
        <v>23</v>
      </c>
      <c r="B81" s="15"/>
      <c r="C81" s="16"/>
      <c r="D81" s="16"/>
    </row>
    <row r="82" spans="1:4" ht="37.5">
      <c r="A82" s="15" t="s">
        <v>24</v>
      </c>
      <c r="B82" s="3">
        <v>3324.58</v>
      </c>
      <c r="C82" s="16">
        <f t="shared" si="0"/>
        <v>7.7239719609582957</v>
      </c>
      <c r="D82" s="16">
        <f t="shared" si="1"/>
        <v>7.7805380656610463</v>
      </c>
    </row>
    <row r="83" spans="1:4" ht="37.5">
      <c r="A83" s="15" t="s">
        <v>25</v>
      </c>
      <c r="B83" s="3">
        <v>3207.72</v>
      </c>
      <c r="C83" s="16">
        <f t="shared" si="0"/>
        <v>7.4564486246672592</v>
      </c>
      <c r="D83" s="16">
        <f t="shared" si="1"/>
        <v>7.5130147293700098</v>
      </c>
    </row>
    <row r="84" spans="1:4" ht="37.5">
      <c r="A84" s="15" t="s">
        <v>26</v>
      </c>
      <c r="B84" s="3">
        <v>3404.07</v>
      </c>
      <c r="C84" s="16">
        <f t="shared" si="0"/>
        <v>7.9059455190771972</v>
      </c>
      <c r="D84" s="16">
        <f t="shared" si="1"/>
        <v>7.9625116237799478</v>
      </c>
    </row>
    <row r="85" spans="1:4" ht="37.5">
      <c r="A85" s="15" t="s">
        <v>27</v>
      </c>
      <c r="B85" s="3">
        <v>4171.41</v>
      </c>
      <c r="C85" s="16">
        <f t="shared" si="0"/>
        <v>9.6625889973380659</v>
      </c>
      <c r="D85" s="16">
        <f t="shared" si="1"/>
        <v>9.7191551020408156</v>
      </c>
    </row>
    <row r="86" spans="1:4">
      <c r="A86" s="15" t="s">
        <v>28</v>
      </c>
      <c r="B86" s="15"/>
      <c r="C86" s="15"/>
      <c r="D86" s="16"/>
    </row>
    <row r="87" spans="1:4" ht="37.5">
      <c r="A87" s="15" t="s">
        <v>29</v>
      </c>
      <c r="B87" s="3">
        <v>4029.83</v>
      </c>
      <c r="C87" s="16">
        <f t="shared" si="0"/>
        <v>9.3384750665483587</v>
      </c>
      <c r="D87" s="16">
        <f t="shared" si="1"/>
        <v>9.3950411712511084</v>
      </c>
    </row>
    <row r="88" spans="1:4">
      <c r="A88" s="15" t="s">
        <v>30</v>
      </c>
      <c r="B88" s="15"/>
      <c r="C88" s="15"/>
      <c r="D88" s="16"/>
    </row>
    <row r="89" spans="1:4" ht="37.5">
      <c r="A89" s="15" t="s">
        <v>31</v>
      </c>
      <c r="B89" s="3">
        <v>4094.74</v>
      </c>
      <c r="C89" s="16">
        <f t="shared" si="0"/>
        <v>9.487071162377994</v>
      </c>
      <c r="D89" s="16">
        <f t="shared" si="1"/>
        <v>9.5436372670807454</v>
      </c>
    </row>
    <row r="90" spans="1:4" ht="37.5">
      <c r="A90" s="15" t="s">
        <v>32</v>
      </c>
      <c r="B90" s="3">
        <v>4506.5600000000004</v>
      </c>
      <c r="C90" s="16">
        <f t="shared" si="0"/>
        <v>10.429835669920143</v>
      </c>
      <c r="D90" s="17">
        <f t="shared" si="1"/>
        <v>10.486401774622895</v>
      </c>
    </row>
    <row r="91" spans="1:4" ht="37.5">
      <c r="A91" s="15" t="s">
        <v>33</v>
      </c>
      <c r="B91" s="3">
        <v>3781.63</v>
      </c>
      <c r="C91" s="16">
        <f t="shared" si="0"/>
        <v>8.7702798580301682</v>
      </c>
      <c r="D91" s="16">
        <f t="shared" si="1"/>
        <v>8.8268459627329197</v>
      </c>
    </row>
    <row r="92" spans="1:4" ht="37.5">
      <c r="A92" s="15" t="s">
        <v>34</v>
      </c>
      <c r="B92" s="3">
        <v>4279.3900000000003</v>
      </c>
      <c r="C92" s="16">
        <f t="shared" si="0"/>
        <v>9.9097836734693896</v>
      </c>
      <c r="D92" s="17">
        <f t="shared" si="1"/>
        <v>9.9663497781721393</v>
      </c>
    </row>
    <row r="93" spans="1:4" ht="37.5">
      <c r="A93" s="15" t="s">
        <v>35</v>
      </c>
      <c r="B93" s="3">
        <v>4114.6000000000004</v>
      </c>
      <c r="C93" s="16">
        <f t="shared" si="0"/>
        <v>9.5325359361135771</v>
      </c>
      <c r="D93" s="16">
        <f t="shared" si="1"/>
        <v>9.5891020408163268</v>
      </c>
    </row>
    <row r="94" spans="1:4" ht="37.5">
      <c r="A94" s="15" t="s">
        <v>36</v>
      </c>
      <c r="B94" s="3">
        <v>3312.17</v>
      </c>
      <c r="C94" s="16">
        <f t="shared" si="0"/>
        <v>7.6955622005323869</v>
      </c>
      <c r="D94" s="16">
        <f t="shared" si="1"/>
        <v>7.7521283052351375</v>
      </c>
    </row>
    <row r="95" spans="1:4" ht="37.5">
      <c r="A95" s="15" t="s">
        <v>37</v>
      </c>
      <c r="B95" s="3">
        <v>3884.54</v>
      </c>
      <c r="C95" s="16">
        <f t="shared" si="0"/>
        <v>9.005867968056787</v>
      </c>
      <c r="D95" s="16">
        <f t="shared" si="1"/>
        <v>9.0624340727595385</v>
      </c>
    </row>
    <row r="96" spans="1:4" ht="37.5">
      <c r="A96" s="15" t="s">
        <v>38</v>
      </c>
      <c r="B96" s="3">
        <v>3993.11</v>
      </c>
      <c r="C96" s="16">
        <f t="shared" si="0"/>
        <v>9.2544133096716958</v>
      </c>
      <c r="D96" s="16">
        <f t="shared" si="1"/>
        <v>9.3109794143744473</v>
      </c>
    </row>
    <row r="97" spans="1:4" ht="37.5">
      <c r="A97" s="15" t="s">
        <v>39</v>
      </c>
      <c r="B97" s="3">
        <v>4127.17</v>
      </c>
      <c r="C97" s="16">
        <f t="shared" si="0"/>
        <v>9.5613119787045253</v>
      </c>
      <c r="D97" s="16">
        <f t="shared" si="1"/>
        <v>9.6178780834072768</v>
      </c>
    </row>
    <row r="98" spans="1:4" ht="37.5">
      <c r="A98" s="15" t="s">
        <v>40</v>
      </c>
      <c r="B98" s="3">
        <v>3192.68</v>
      </c>
      <c r="C98" s="16">
        <f t="shared" si="0"/>
        <v>7.4220181011535038</v>
      </c>
      <c r="D98" s="16">
        <f t="shared" si="1"/>
        <v>7.4785842058562544</v>
      </c>
    </row>
    <row r="99" spans="1:4" ht="38.25" thickBot="1">
      <c r="A99" s="21" t="s">
        <v>41</v>
      </c>
      <c r="B99" s="23">
        <v>3937.41</v>
      </c>
      <c r="C99" s="25">
        <f t="shared" si="0"/>
        <v>9.1269013309671703</v>
      </c>
      <c r="D99" s="25">
        <f t="shared" si="1"/>
        <v>9.18346743566992</v>
      </c>
    </row>
    <row r="100" spans="1:4" ht="19.5" thickBot="1">
      <c r="A100" s="22" t="s">
        <v>52</v>
      </c>
      <c r="B100" s="24">
        <f>AVERAGE(B63:B99)</f>
        <v>3786.7340625000006</v>
      </c>
      <c r="C100" s="26">
        <f>AVERAGE(C63:C99)</f>
        <v>8.7819644021739123</v>
      </c>
      <c r="D100" s="26">
        <f>AVERAGE(D63:D99)</f>
        <v>8.8385305068766638</v>
      </c>
    </row>
  </sheetData>
  <mergeCells count="23">
    <mergeCell ref="A53:C53"/>
    <mergeCell ref="A55:C55"/>
    <mergeCell ref="D61:D62"/>
    <mergeCell ref="E61:E62"/>
    <mergeCell ref="A57:C57"/>
    <mergeCell ref="B4:C4"/>
    <mergeCell ref="B61:B62"/>
    <mergeCell ref="C61:C62"/>
    <mergeCell ref="A61:A62"/>
    <mergeCell ref="B46:C46"/>
    <mergeCell ref="A4:A5"/>
    <mergeCell ref="B48:C48"/>
    <mergeCell ref="B50:C50"/>
    <mergeCell ref="B52:C52"/>
    <mergeCell ref="B54:C54"/>
    <mergeCell ref="B56:C56"/>
    <mergeCell ref="B58:C58"/>
    <mergeCell ref="A47:C47"/>
    <mergeCell ref="A1:C1"/>
    <mergeCell ref="A2:C2"/>
    <mergeCell ref="A45:C45"/>
    <mergeCell ref="A49:C49"/>
    <mergeCell ref="A51:C51"/>
  </mergeCells>
  <pageMargins left="0.70866141732283472" right="0.70866141732283472" top="0.74803149606299213" bottom="0.74803149606299213" header="0.31496062992125984" footer="0.31496062992125984"/>
  <pageSetup paperSize="9" scale="62" fitToHeight="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Таня</dc:creator>
  <cp:lastModifiedBy>asorlov</cp:lastModifiedBy>
  <cp:lastPrinted>2021-03-09T08:04:05Z</cp:lastPrinted>
  <dcterms:created xsi:type="dcterms:W3CDTF">2021-03-02T01:58:22Z</dcterms:created>
  <dcterms:modified xsi:type="dcterms:W3CDTF">2021-03-09T13:24:54Z</dcterms:modified>
</cp:coreProperties>
</file>