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2016\Мурманск\ОКН проекты\"/>
    </mc:Choice>
  </mc:AlternateContent>
  <bookViews>
    <workbookView xWindow="0" yWindow="0" windowWidth="23040" windowHeight="9576"/>
  </bookViews>
  <sheets>
    <sheet name="Лист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4" i="1" l="1"/>
  <c r="I71" i="1"/>
  <c r="I58" i="1"/>
  <c r="I47" i="1"/>
  <c r="I48" i="1" l="1"/>
  <c r="I13" i="1" l="1"/>
  <c r="I85" i="1" l="1"/>
  <c r="I86" i="1" s="1"/>
  <c r="I87" i="1" s="1"/>
  <c r="I88" i="1" s="1"/>
  <c r="I72" i="1"/>
  <c r="I73" i="1" s="1"/>
  <c r="I74" i="1" s="1"/>
  <c r="I75" i="1" s="1"/>
  <c r="I59" i="1"/>
  <c r="I60" i="1" s="1"/>
  <c r="I61" i="1" s="1"/>
  <c r="I62" i="1" s="1"/>
  <c r="I63" i="1" s="1"/>
  <c r="I64" i="1" s="1"/>
  <c r="I65" i="1" l="1"/>
  <c r="I76" i="1"/>
  <c r="I77" i="1" s="1"/>
  <c r="I78" i="1" s="1"/>
  <c r="I89" i="1"/>
  <c r="I90" i="1" s="1"/>
  <c r="I91" i="1" s="1"/>
  <c r="I33" i="1"/>
  <c r="I49" i="1" l="1"/>
  <c r="I50" i="1" s="1"/>
  <c r="I51" i="1" s="1"/>
  <c r="I52" i="1" s="1"/>
  <c r="I15" i="1"/>
  <c r="I35" i="1"/>
  <c r="I36" i="1" l="1"/>
  <c r="I16" i="1"/>
  <c r="I37" i="1" l="1"/>
  <c r="I17" i="1"/>
  <c r="I19" i="1" s="1"/>
  <c r="I39" i="1" l="1"/>
  <c r="I40" i="1" s="1"/>
  <c r="I41" i="1" s="1"/>
  <c r="I42" i="1" s="1"/>
  <c r="I20" i="1"/>
  <c r="I21" i="1" s="1"/>
  <c r="I23" i="1" s="1"/>
  <c r="I97" i="1" l="1"/>
  <c r="I99" i="1" s="1"/>
  <c r="I101" i="1" l="1"/>
</calcChain>
</file>

<file path=xl/sharedStrings.xml><?xml version="1.0" encoding="utf-8"?>
<sst xmlns="http://schemas.openxmlformats.org/spreadsheetml/2006/main" count="176" uniqueCount="67">
  <si>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</si>
  <si>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</si>
  <si>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</si>
  <si>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</si>
  <si>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</si>
  <si>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</si>
  <si>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</si>
  <si>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</si>
  <si>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</si>
  <si>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</si>
  <si>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</si>
  <si>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</si>
  <si>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</si>
  <si>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</si>
  <si>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</si>
  <si>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</si>
  <si>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</si>
  <si>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</si>
  <si>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</si>
  <si>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</si>
  <si>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</si>
  <si>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 xml:space="preserve">Раздел № 2. Расчет стоимости   работ по  обследованию </t>
  </si>
  <si>
    <t>Таблица № 7,  пункт 2</t>
  </si>
  <si>
    <t>Базовая стоимость работ по обследованию, составляет:</t>
  </si>
  <si>
    <t>Таблица 9</t>
  </si>
  <si>
    <t>Стоимость обследовательских работ (раздел № 2)</t>
  </si>
  <si>
    <t>Раздел № 3. Расчет стоимости проектных работ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</si>
  <si>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</si>
  <si>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Таблица № 1 п.1.5</t>
  </si>
  <si>
    <t>(а+в*V)</t>
  </si>
  <si>
    <t>Стоимость проектных работ (раздел № 3)</t>
  </si>
  <si>
    <t>Раздел № 4.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</si>
  <si>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</si>
  <si>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</si>
  <si>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</si>
  <si>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Стоимость ПОКР (раздел № 4)</t>
  </si>
  <si>
    <t>Раздел № 5.  Расчет  стоимости  "Сметная документация"</t>
  </si>
  <si>
    <t>Таблица №12     п.19</t>
  </si>
  <si>
    <t>Раздел № 6.  Расчет  стоимости  "Мероприятия по обеспечению соблюдений  требований энергетической эффективности"</t>
  </si>
  <si>
    <t xml:space="preserve">Процент от базовой цены  </t>
  </si>
  <si>
    <t>Стоимость работ (раздел № 6)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</si>
  <si>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</si>
  <si>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</si>
  <si>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</si>
  <si>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</si>
  <si>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</si>
  <si>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Фасады</t>
  </si>
  <si>
    <t>п.6</t>
  </si>
  <si>
    <t>Процент от базовой цены (Ремонт фасада)</t>
  </si>
  <si>
    <t>Таблица №12     п.8</t>
  </si>
  <si>
    <t>Итого</t>
  </si>
  <si>
    <t>итого</t>
  </si>
  <si>
    <t>Здания, являющиеся памятником архитектуры</t>
  </si>
  <si>
    <t>таблица 10 п. 5</t>
  </si>
  <si>
    <t xml:space="preserve">Цена на выполнение обследовательских работ для многоэтажных зданий </t>
  </si>
  <si>
    <t>Таблица 4</t>
  </si>
  <si>
    <t>п. 2</t>
  </si>
  <si>
    <t>Стены, перегородки, перемычки, окна, двери, ворота</t>
  </si>
  <si>
    <t>Таблица №11     п.2</t>
  </si>
  <si>
    <t>Здания, являющиеся памятником архитектуры или культурного наследия</t>
  </si>
  <si>
    <t>Стоимость  прохождения историко-культурной экспертизы</t>
  </si>
  <si>
    <t>Териториальный коэффициент</t>
  </si>
  <si>
    <t>таблица 10 п. 6</t>
  </si>
  <si>
    <t>Использование дополнительных лестниц и различных приспособлений</t>
  </si>
  <si>
    <t>письмо 14.12.15 г.
№ 40538-ЕС/05
на 4кв. 2015</t>
  </si>
  <si>
    <r>
      <t xml:space="preserve">Расчёт начальной (максимальной) цены на разработку  проектной документации на капитальный ремонт фасада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70 по пр. Ленина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</si>
  <si>
    <t>(450+0.006*47000)*1000;  V=47000м³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</si>
</sst>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1"/>
  <sheetViews>
    <sheetView tabSelected="1" topLeftCell="A83" workbookViewId="0">
      <selection activeCell="I85" sqref="I85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7" customWidth="1"/>
    <col min="10" max="10" width="11" customWidth="1"/>
  </cols>
  <sheetData>
    <row r="2" spans="2:11" x14ac:dyDescent="0.3">
      <c r="B2" s="39" t="s">
        <v>65</v>
      </c>
      <c r="C2" s="39"/>
      <c r="D2" s="39"/>
      <c r="E2" s="39"/>
      <c r="F2" s="39"/>
      <c r="G2" s="39"/>
      <c r="H2" s="39"/>
      <c r="I2" s="39"/>
      <c r="J2" s="39"/>
    </row>
    <row r="3" spans="2:11" ht="29.4" customHeight="1" x14ac:dyDescent="0.3">
      <c r="B3" s="39"/>
      <c r="C3" s="39"/>
      <c r="D3" s="39"/>
      <c r="E3" s="39"/>
      <c r="F3" s="39"/>
      <c r="G3" s="39"/>
      <c r="H3" s="39"/>
      <c r="I3" s="39"/>
      <c r="J3" s="39"/>
    </row>
    <row r="5" spans="2:11" x14ac:dyDescent="0.3">
      <c r="B5" s="41" t="s">
        <v>0</v>
      </c>
      <c r="C5" s="41"/>
      <c r="D5" s="41"/>
      <c r="E5" s="41"/>
      <c r="F5" s="41"/>
      <c r="G5" s="41"/>
    </row>
    <row r="6" spans="2:11" x14ac:dyDescent="0.3">
      <c r="B6" s="6"/>
      <c r="C6" s="6"/>
      <c r="D6" s="6"/>
      <c r="E6" s="6"/>
      <c r="F6" s="6"/>
      <c r="G6" s="6"/>
    </row>
    <row r="7" spans="2:11" s="8" customFormat="1" ht="18.600000000000001" customHeight="1" x14ac:dyDescent="0.3">
      <c r="B7" s="24"/>
      <c r="C7" s="24" t="s">
        <v>45</v>
      </c>
      <c r="D7" s="24"/>
      <c r="E7" s="24"/>
      <c r="F7" s="24"/>
      <c r="G7" s="26">
        <v>47000</v>
      </c>
      <c r="H7" s="24" t="s">
        <v>14</v>
      </c>
      <c r="I7" s="25"/>
    </row>
    <row r="8" spans="2:11" ht="38.4" customHeight="1" x14ac:dyDescent="0.3">
      <c r="B8" s="42" t="s">
        <v>1</v>
      </c>
      <c r="C8" s="42"/>
      <c r="D8" s="42"/>
      <c r="E8" s="42"/>
      <c r="F8" s="42"/>
      <c r="G8" s="42"/>
      <c r="H8" s="42"/>
      <c r="I8" s="42"/>
      <c r="K8" s="23"/>
    </row>
    <row r="9" spans="2:11" ht="28.8" x14ac:dyDescent="0.3">
      <c r="B9" s="2" t="s">
        <v>2</v>
      </c>
      <c r="C9" s="34" t="s">
        <v>3</v>
      </c>
      <c r="D9" s="34"/>
      <c r="E9" s="34"/>
      <c r="F9" s="34"/>
      <c r="H9" s="9"/>
      <c r="I9" s="11">
        <v>2</v>
      </c>
    </row>
    <row r="10" spans="2:11" ht="28.8" x14ac:dyDescent="0.3">
      <c r="B10" s="2" t="s">
        <v>4</v>
      </c>
      <c r="C10" s="34" t="s">
        <v>5</v>
      </c>
      <c r="D10" s="34"/>
      <c r="E10" s="34"/>
      <c r="F10" s="34"/>
      <c r="H10" s="9"/>
      <c r="I10" s="11">
        <v>2</v>
      </c>
    </row>
    <row r="11" spans="2:11" ht="29.4" customHeight="1" x14ac:dyDescent="0.3">
      <c r="B11" s="4" t="s">
        <v>6</v>
      </c>
      <c r="C11" s="40" t="s">
        <v>7</v>
      </c>
      <c r="D11" s="40"/>
      <c r="E11" s="40"/>
      <c r="F11" s="40"/>
      <c r="G11" s="40"/>
      <c r="H11" s="9"/>
      <c r="I11" s="10">
        <v>147.19999999999999</v>
      </c>
      <c r="J11" s="3" t="s">
        <v>8</v>
      </c>
    </row>
    <row r="12" spans="2:11" x14ac:dyDescent="0.3">
      <c r="B12" s="35" t="s">
        <v>9</v>
      </c>
      <c r="C12" s="35"/>
      <c r="D12" s="35"/>
      <c r="E12" s="35"/>
      <c r="F12" s="35"/>
    </row>
    <row r="13" spans="2:11" x14ac:dyDescent="0.3">
      <c r="B13" s="38" t="s">
        <v>10</v>
      </c>
      <c r="C13" s="38"/>
      <c r="D13" s="38"/>
      <c r="E13" s="38"/>
      <c r="F13" s="38"/>
      <c r="G13" s="38"/>
      <c r="H13" s="10"/>
      <c r="I13" s="10">
        <f>G7*I11/100</f>
        <v>69184</v>
      </c>
      <c r="J13" t="s">
        <v>15</v>
      </c>
    </row>
    <row r="14" spans="2:11" ht="17.399999999999999" customHeight="1" x14ac:dyDescent="0.3">
      <c r="B14" t="s">
        <v>12</v>
      </c>
      <c r="C14" s="34" t="s">
        <v>11</v>
      </c>
      <c r="D14" s="34"/>
      <c r="E14" s="34"/>
      <c r="F14" s="34"/>
      <c r="G14" s="34"/>
      <c r="H14" s="7"/>
    </row>
    <row r="15" spans="2:11" ht="16.2" customHeight="1" x14ac:dyDescent="0.3">
      <c r="B15" t="s">
        <v>47</v>
      </c>
      <c r="C15" s="5" t="s">
        <v>46</v>
      </c>
      <c r="D15" s="5"/>
      <c r="E15" s="5"/>
      <c r="F15" s="5"/>
      <c r="G15" s="5">
        <v>17.88</v>
      </c>
      <c r="H15" s="11" t="s">
        <v>13</v>
      </c>
      <c r="I15" s="11">
        <f>I13*G15/100</f>
        <v>12370.1</v>
      </c>
      <c r="J15" t="s">
        <v>20</v>
      </c>
    </row>
    <row r="16" spans="2:11" ht="30" customHeight="1" x14ac:dyDescent="0.3">
      <c r="B16" t="s">
        <v>53</v>
      </c>
      <c r="C16" s="32" t="s">
        <v>52</v>
      </c>
      <c r="D16" s="32"/>
      <c r="E16" s="32"/>
      <c r="F16" s="32"/>
      <c r="G16" s="5">
        <v>1.25</v>
      </c>
      <c r="H16" s="11"/>
      <c r="I16" s="10">
        <f>I15*1.25</f>
        <v>15462.63</v>
      </c>
      <c r="J16" t="s">
        <v>20</v>
      </c>
    </row>
    <row r="17" spans="2:10" ht="25.8" customHeight="1" x14ac:dyDescent="0.3">
      <c r="B17" t="s">
        <v>62</v>
      </c>
      <c r="C17" s="32" t="s">
        <v>63</v>
      </c>
      <c r="D17" s="32"/>
      <c r="E17" s="32"/>
      <c r="F17" s="32"/>
      <c r="G17" s="5">
        <v>1.1499999999999999</v>
      </c>
      <c r="H17" s="11"/>
      <c r="I17" s="10">
        <f>I16*1.15</f>
        <v>17782.02</v>
      </c>
      <c r="J17" t="s">
        <v>20</v>
      </c>
    </row>
    <row r="18" spans="2:10" ht="11.4" customHeight="1" x14ac:dyDescent="0.3">
      <c r="H18" s="7"/>
    </row>
    <row r="19" spans="2:10" ht="17.399999999999999" customHeight="1" x14ac:dyDescent="0.3">
      <c r="C19" t="s">
        <v>16</v>
      </c>
      <c r="H19" s="7"/>
      <c r="I19" s="7">
        <f>I17</f>
        <v>17782.02</v>
      </c>
      <c r="J19" t="s">
        <v>20</v>
      </c>
    </row>
    <row r="20" spans="2:10" ht="39.6" customHeight="1" x14ac:dyDescent="0.3">
      <c r="B20" s="44" t="s">
        <v>64</v>
      </c>
      <c r="C20" s="34" t="s">
        <v>17</v>
      </c>
      <c r="D20" s="34"/>
      <c r="E20" s="34"/>
      <c r="F20" s="34"/>
      <c r="G20">
        <v>3.84</v>
      </c>
      <c r="H20" s="7"/>
      <c r="I20" s="7">
        <f>I19*G20</f>
        <v>68282.960000000006</v>
      </c>
      <c r="J20" t="s">
        <v>20</v>
      </c>
    </row>
    <row r="21" spans="2:10" ht="19.2" customHeight="1" x14ac:dyDescent="0.3">
      <c r="C21" s="34" t="s">
        <v>61</v>
      </c>
      <c r="D21" s="34"/>
      <c r="E21" s="34"/>
      <c r="F21" s="34"/>
      <c r="G21">
        <v>2.2999999999999998</v>
      </c>
      <c r="H21" s="7"/>
      <c r="I21" s="7">
        <f>I20*G21</f>
        <v>157050.81</v>
      </c>
      <c r="J21" t="s">
        <v>20</v>
      </c>
    </row>
    <row r="22" spans="2:10" ht="19.2" customHeight="1" x14ac:dyDescent="0.3">
      <c r="C22" s="27"/>
      <c r="D22" s="27"/>
      <c r="E22" s="27"/>
      <c r="F22" s="27"/>
      <c r="H22" s="7"/>
    </row>
    <row r="23" spans="2:10" ht="19.2" customHeight="1" x14ac:dyDescent="0.3">
      <c r="B23" s="35" t="s">
        <v>19</v>
      </c>
      <c r="C23" s="35"/>
      <c r="D23" s="35"/>
      <c r="E23" s="35"/>
      <c r="F23" s="35"/>
      <c r="H23" s="7"/>
      <c r="I23" s="12">
        <f>I21</f>
        <v>157051</v>
      </c>
      <c r="J23" t="s">
        <v>20</v>
      </c>
    </row>
    <row r="24" spans="2:10" ht="19.2" customHeight="1" x14ac:dyDescent="0.3">
      <c r="H24" s="7"/>
    </row>
    <row r="25" spans="2:10" x14ac:dyDescent="0.3">
      <c r="B25" s="35" t="s">
        <v>21</v>
      </c>
      <c r="C25" s="35"/>
      <c r="D25" s="35"/>
      <c r="E25" s="35"/>
      <c r="F25" s="35"/>
      <c r="G25" s="35"/>
      <c r="H25" s="7"/>
    </row>
    <row r="26" spans="2:10" x14ac:dyDescent="0.3">
      <c r="H26" s="7"/>
    </row>
    <row r="27" spans="2:10" ht="32.4" customHeight="1" x14ac:dyDescent="0.3">
      <c r="B27" s="31" t="s">
        <v>1</v>
      </c>
      <c r="C27" s="31"/>
      <c r="D27" s="31"/>
      <c r="E27" s="31"/>
      <c r="F27" s="31"/>
      <c r="G27" s="31"/>
      <c r="H27" s="31"/>
      <c r="I27" s="31"/>
    </row>
    <row r="28" spans="2:10" x14ac:dyDescent="0.3">
      <c r="H28" s="7"/>
    </row>
    <row r="29" spans="2:10" ht="28.8" x14ac:dyDescent="0.3">
      <c r="B29" s="2" t="s">
        <v>2</v>
      </c>
      <c r="C29" s="34" t="s">
        <v>3</v>
      </c>
      <c r="D29" s="34"/>
      <c r="E29" s="34"/>
      <c r="F29" s="34"/>
      <c r="H29" s="9"/>
      <c r="I29" s="11">
        <v>2</v>
      </c>
    </row>
    <row r="30" spans="2:10" ht="28.8" x14ac:dyDescent="0.3">
      <c r="B30" s="2" t="s">
        <v>22</v>
      </c>
      <c r="C30" s="34" t="s">
        <v>5</v>
      </c>
      <c r="D30" s="34"/>
      <c r="E30" s="34"/>
      <c r="F30" s="34"/>
      <c r="H30" s="9"/>
      <c r="I30" s="11">
        <v>2</v>
      </c>
    </row>
    <row r="31" spans="2:10" ht="29.4" customHeight="1" x14ac:dyDescent="0.3">
      <c r="B31" s="4" t="s">
        <v>55</v>
      </c>
      <c r="C31" s="40" t="s">
        <v>54</v>
      </c>
      <c r="D31" s="40"/>
      <c r="E31" s="40"/>
      <c r="F31" s="40"/>
      <c r="G31" s="40"/>
      <c r="H31" s="9"/>
      <c r="I31" s="10">
        <v>193.1</v>
      </c>
      <c r="J31" s="3" t="s">
        <v>8</v>
      </c>
    </row>
    <row r="32" spans="2:10" x14ac:dyDescent="0.3">
      <c r="B32" s="17" t="s">
        <v>23</v>
      </c>
    </row>
    <row r="33" spans="2:10" x14ac:dyDescent="0.3">
      <c r="B33" s="38" t="s">
        <v>10</v>
      </c>
      <c r="C33" s="38"/>
      <c r="D33" s="38"/>
      <c r="E33" s="38"/>
      <c r="F33" s="38"/>
      <c r="G33" s="38"/>
      <c r="I33" s="7">
        <f>G7*I31/100</f>
        <v>90757</v>
      </c>
      <c r="J33" t="s">
        <v>20</v>
      </c>
    </row>
    <row r="34" spans="2:10" x14ac:dyDescent="0.3">
      <c r="B34" t="s">
        <v>24</v>
      </c>
      <c r="C34" s="13" t="s">
        <v>11</v>
      </c>
    </row>
    <row r="35" spans="2:10" ht="29.4" customHeight="1" x14ac:dyDescent="0.3">
      <c r="B35" s="14" t="s">
        <v>56</v>
      </c>
      <c r="C35" s="43" t="s">
        <v>57</v>
      </c>
      <c r="D35" s="43"/>
      <c r="E35" s="43"/>
      <c r="F35" s="43"/>
      <c r="G35" s="15">
        <v>32.590000000000003</v>
      </c>
      <c r="H35" t="s">
        <v>13</v>
      </c>
      <c r="I35" s="7">
        <f>I33*G35/100</f>
        <v>29577.71</v>
      </c>
      <c r="J35" t="s">
        <v>20</v>
      </c>
    </row>
    <row r="36" spans="2:10" ht="30" customHeight="1" x14ac:dyDescent="0.3">
      <c r="B36" t="s">
        <v>53</v>
      </c>
      <c r="C36" s="32" t="s">
        <v>52</v>
      </c>
      <c r="D36" s="32"/>
      <c r="E36" s="32"/>
      <c r="F36" s="32"/>
      <c r="G36" s="5">
        <v>1.25</v>
      </c>
      <c r="H36" s="11"/>
      <c r="I36" s="10">
        <f>I35*1.25</f>
        <v>36972.14</v>
      </c>
      <c r="J36" t="s">
        <v>20</v>
      </c>
    </row>
    <row r="37" spans="2:10" ht="25.8" customHeight="1" x14ac:dyDescent="0.3">
      <c r="B37" t="s">
        <v>62</v>
      </c>
      <c r="C37" s="32" t="s">
        <v>63</v>
      </c>
      <c r="D37" s="32"/>
      <c r="E37" s="32"/>
      <c r="F37" s="32"/>
      <c r="G37" s="5">
        <v>1.1499999999999999</v>
      </c>
      <c r="H37" s="11"/>
      <c r="I37" s="10">
        <f>I36*1.15</f>
        <v>42517.96</v>
      </c>
      <c r="J37" t="s">
        <v>20</v>
      </c>
    </row>
    <row r="38" spans="2:10" ht="9" customHeight="1" x14ac:dyDescent="0.3"/>
    <row r="39" spans="2:10" ht="17.399999999999999" customHeight="1" x14ac:dyDescent="0.3">
      <c r="C39" t="s">
        <v>16</v>
      </c>
      <c r="H39" s="7"/>
      <c r="I39" s="7">
        <f>I37</f>
        <v>42517.96</v>
      </c>
      <c r="J39" t="s">
        <v>20</v>
      </c>
    </row>
    <row r="40" spans="2:10" ht="39" customHeight="1" x14ac:dyDescent="0.3">
      <c r="B40" s="44" t="s">
        <v>64</v>
      </c>
      <c r="C40" s="34" t="s">
        <v>17</v>
      </c>
      <c r="D40" s="34"/>
      <c r="E40" s="34"/>
      <c r="F40" s="34"/>
      <c r="G40">
        <v>3.84</v>
      </c>
      <c r="H40" s="7"/>
      <c r="I40" s="7">
        <f>I39*G40</f>
        <v>163268.97</v>
      </c>
      <c r="J40" t="s">
        <v>20</v>
      </c>
    </row>
    <row r="41" spans="2:10" ht="19.2" customHeight="1" x14ac:dyDescent="0.3">
      <c r="C41" s="34" t="s">
        <v>18</v>
      </c>
      <c r="D41" s="34"/>
      <c r="E41" s="34"/>
      <c r="F41" s="34"/>
      <c r="G41">
        <v>2.2999999999999998</v>
      </c>
      <c r="H41" s="7"/>
      <c r="I41" s="7">
        <f>I40*G41</f>
        <v>375518.63</v>
      </c>
      <c r="J41" t="s">
        <v>20</v>
      </c>
    </row>
    <row r="42" spans="2:10" ht="19.2" customHeight="1" x14ac:dyDescent="0.3">
      <c r="B42" s="35" t="s">
        <v>25</v>
      </c>
      <c r="C42" s="35"/>
      <c r="D42" s="35"/>
      <c r="E42" s="35"/>
      <c r="F42" s="35"/>
      <c r="H42" s="7"/>
      <c r="I42" s="12">
        <f>I41</f>
        <v>375519</v>
      </c>
      <c r="J42" t="s">
        <v>20</v>
      </c>
    </row>
    <row r="44" spans="2:10" x14ac:dyDescent="0.3">
      <c r="B44" s="35" t="s">
        <v>26</v>
      </c>
      <c r="C44" s="35"/>
      <c r="D44" s="35"/>
      <c r="E44" s="35"/>
      <c r="F44" s="35"/>
      <c r="G44" s="35"/>
      <c r="H44" s="7"/>
    </row>
    <row r="46" spans="2:10" ht="63" customHeight="1" x14ac:dyDescent="0.3">
      <c r="B46" s="31" t="s">
        <v>27</v>
      </c>
      <c r="C46" s="31"/>
      <c r="D46" s="31"/>
      <c r="E46" s="31"/>
      <c r="F46" s="31"/>
      <c r="G46" s="31"/>
      <c r="H46" s="31"/>
      <c r="I46" s="31"/>
    </row>
    <row r="47" spans="2:10" ht="28.2" x14ac:dyDescent="0.3">
      <c r="B47" s="16" t="s">
        <v>28</v>
      </c>
      <c r="C47" s="37" t="s">
        <v>29</v>
      </c>
      <c r="D47" s="37"/>
      <c r="E47" t="s">
        <v>66</v>
      </c>
      <c r="I47" s="7">
        <f>(450+0.006*G7)*1000</f>
        <v>732000</v>
      </c>
      <c r="J47" s="5" t="s">
        <v>20</v>
      </c>
    </row>
    <row r="48" spans="2:10" ht="31.2" customHeight="1" x14ac:dyDescent="0.3">
      <c r="B48" s="2" t="s">
        <v>49</v>
      </c>
      <c r="C48" s="31" t="s">
        <v>48</v>
      </c>
      <c r="D48" s="31"/>
      <c r="E48" s="31"/>
      <c r="F48" s="31"/>
      <c r="G48">
        <v>4</v>
      </c>
      <c r="H48" t="s">
        <v>13</v>
      </c>
      <c r="I48" s="7">
        <f>I47*G48/100</f>
        <v>29280</v>
      </c>
      <c r="J48" t="s">
        <v>20</v>
      </c>
    </row>
    <row r="49" spans="2:10" ht="31.2" customHeight="1" x14ac:dyDescent="0.3">
      <c r="B49" s="2" t="s">
        <v>58</v>
      </c>
      <c r="C49" s="31" t="s">
        <v>59</v>
      </c>
      <c r="D49" s="31"/>
      <c r="E49" s="31"/>
      <c r="F49" s="31"/>
      <c r="G49">
        <v>1.25</v>
      </c>
      <c r="I49" s="7">
        <f>I48*G49</f>
        <v>36600</v>
      </c>
      <c r="J49" t="s">
        <v>20</v>
      </c>
    </row>
    <row r="50" spans="2:10" ht="37.200000000000003" customHeight="1" x14ac:dyDescent="0.3">
      <c r="B50" s="44" t="s">
        <v>64</v>
      </c>
      <c r="C50" s="34" t="s">
        <v>17</v>
      </c>
      <c r="D50" s="34"/>
      <c r="E50" s="34"/>
      <c r="F50" s="34"/>
      <c r="G50">
        <v>3.84</v>
      </c>
      <c r="H50" s="7"/>
      <c r="I50" s="7">
        <f>I49*G50</f>
        <v>140544</v>
      </c>
      <c r="J50" t="s">
        <v>20</v>
      </c>
    </row>
    <row r="51" spans="2:10" ht="19.2" customHeight="1" x14ac:dyDescent="0.3">
      <c r="C51" s="34" t="s">
        <v>18</v>
      </c>
      <c r="D51" s="34"/>
      <c r="E51" s="34"/>
      <c r="F51" s="34"/>
      <c r="G51">
        <v>2.2999999999999998</v>
      </c>
      <c r="H51" s="7"/>
      <c r="I51" s="7">
        <f>I50*G51</f>
        <v>323251.20000000001</v>
      </c>
      <c r="J51" t="s">
        <v>20</v>
      </c>
    </row>
    <row r="52" spans="2:10" ht="19.2" customHeight="1" x14ac:dyDescent="0.3">
      <c r="B52" s="35" t="s">
        <v>30</v>
      </c>
      <c r="C52" s="35"/>
      <c r="D52" s="35"/>
      <c r="E52" s="35"/>
      <c r="F52" s="35"/>
      <c r="H52" s="7"/>
      <c r="I52" s="12">
        <f>I51</f>
        <v>323251</v>
      </c>
      <c r="J52" t="s">
        <v>20</v>
      </c>
    </row>
    <row r="54" spans="2:10" x14ac:dyDescent="0.3">
      <c r="B54" s="18" t="s">
        <v>31</v>
      </c>
      <c r="C54" s="19" t="s">
        <v>32</v>
      </c>
      <c r="D54" s="20"/>
      <c r="E54" s="20"/>
      <c r="F54" s="20"/>
    </row>
    <row r="56" spans="2:10" ht="60.6" customHeight="1" x14ac:dyDescent="0.3">
      <c r="B56" s="32" t="s">
        <v>27</v>
      </c>
      <c r="C56" s="32"/>
      <c r="D56" s="32"/>
      <c r="E56" s="32"/>
      <c r="F56" s="32"/>
      <c r="G56" s="32"/>
      <c r="H56" s="32"/>
      <c r="I56" s="32"/>
    </row>
    <row r="58" spans="2:10" ht="28.2" x14ac:dyDescent="0.3">
      <c r="B58" s="16" t="s">
        <v>28</v>
      </c>
      <c r="C58" s="37" t="s">
        <v>29</v>
      </c>
      <c r="D58" s="37"/>
      <c r="E58" t="s">
        <v>66</v>
      </c>
      <c r="I58" s="7">
        <f>(450+0.006*G7)*1000</f>
        <v>732000</v>
      </c>
      <c r="J58" s="5" t="s">
        <v>20</v>
      </c>
    </row>
    <row r="59" spans="2:10" ht="45.6" customHeight="1" x14ac:dyDescent="0.3">
      <c r="B59" s="2" t="s">
        <v>49</v>
      </c>
      <c r="C59" s="31" t="s">
        <v>48</v>
      </c>
      <c r="D59" s="31"/>
      <c r="E59" s="31"/>
      <c r="F59" s="31"/>
      <c r="G59">
        <v>4</v>
      </c>
      <c r="H59" t="s">
        <v>13</v>
      </c>
      <c r="I59" s="7">
        <f>I58*G59/100</f>
        <v>29280</v>
      </c>
      <c r="J59" t="s">
        <v>20</v>
      </c>
    </row>
    <row r="60" spans="2:10" ht="31.2" customHeight="1" x14ac:dyDescent="0.3">
      <c r="B60" s="2" t="s">
        <v>58</v>
      </c>
      <c r="C60" s="31" t="s">
        <v>59</v>
      </c>
      <c r="D60" s="31"/>
      <c r="E60" s="31"/>
      <c r="F60" s="31"/>
      <c r="G60">
        <v>1.25</v>
      </c>
      <c r="I60" s="7">
        <f>I59*G60</f>
        <v>36600</v>
      </c>
      <c r="J60" t="s">
        <v>20</v>
      </c>
    </row>
    <row r="61" spans="2:10" ht="16.2" customHeight="1" x14ac:dyDescent="0.3">
      <c r="B61" s="2"/>
      <c r="C61" s="1" t="s">
        <v>50</v>
      </c>
      <c r="D61" s="1"/>
      <c r="E61" s="1"/>
      <c r="F61" s="1"/>
      <c r="I61" s="7">
        <f>I60</f>
        <v>36600</v>
      </c>
      <c r="J61" t="s">
        <v>20</v>
      </c>
    </row>
    <row r="62" spans="2:10" ht="28.2" x14ac:dyDescent="0.3">
      <c r="B62" s="15" t="s">
        <v>33</v>
      </c>
      <c r="C62" s="32" t="s">
        <v>34</v>
      </c>
      <c r="D62" s="32"/>
      <c r="E62" s="32"/>
      <c r="F62" s="32"/>
      <c r="G62">
        <v>4</v>
      </c>
      <c r="H62" t="s">
        <v>13</v>
      </c>
      <c r="I62" s="7">
        <f>I61*G62/100</f>
        <v>1464</v>
      </c>
      <c r="J62" t="s">
        <v>20</v>
      </c>
    </row>
    <row r="63" spans="2:10" ht="40.200000000000003" customHeight="1" x14ac:dyDescent="0.3">
      <c r="B63" s="44" t="s">
        <v>64</v>
      </c>
      <c r="C63" s="34" t="s">
        <v>17</v>
      </c>
      <c r="D63" s="34"/>
      <c r="E63" s="34"/>
      <c r="F63" s="34"/>
      <c r="G63">
        <v>3.84</v>
      </c>
      <c r="H63" s="7"/>
      <c r="I63" s="7">
        <f>I62*G63</f>
        <v>5621.76</v>
      </c>
      <c r="J63" t="s">
        <v>20</v>
      </c>
    </row>
    <row r="64" spans="2:10" ht="19.2" customHeight="1" x14ac:dyDescent="0.3">
      <c r="C64" s="34" t="s">
        <v>18</v>
      </c>
      <c r="D64" s="34"/>
      <c r="E64" s="34"/>
      <c r="F64" s="34"/>
      <c r="G64">
        <v>2.2999999999999998</v>
      </c>
      <c r="H64" s="7"/>
      <c r="I64" s="7">
        <f>I63*G64</f>
        <v>12930.05</v>
      </c>
      <c r="J64" t="s">
        <v>20</v>
      </c>
    </row>
    <row r="65" spans="2:10" ht="19.2" customHeight="1" x14ac:dyDescent="0.3">
      <c r="B65" s="35" t="s">
        <v>35</v>
      </c>
      <c r="C65" s="35"/>
      <c r="D65" s="35"/>
      <c r="E65" s="35"/>
      <c r="F65" s="35"/>
      <c r="H65" s="7"/>
      <c r="I65" s="12">
        <f>I64</f>
        <v>12930</v>
      </c>
      <c r="J65" t="s">
        <v>20</v>
      </c>
    </row>
    <row r="67" spans="2:10" x14ac:dyDescent="0.3">
      <c r="B67" s="17" t="s">
        <v>36</v>
      </c>
    </row>
    <row r="69" spans="2:10" ht="61.95" customHeight="1" x14ac:dyDescent="0.3">
      <c r="B69" s="32" t="s">
        <v>27</v>
      </c>
      <c r="C69" s="32"/>
      <c r="D69" s="32"/>
      <c r="E69" s="32"/>
      <c r="F69" s="32"/>
      <c r="G69" s="32"/>
      <c r="H69" s="32"/>
      <c r="I69" s="32"/>
    </row>
    <row r="71" spans="2:10" ht="28.2" x14ac:dyDescent="0.3">
      <c r="B71" s="16" t="s">
        <v>28</v>
      </c>
      <c r="C71" s="37" t="s">
        <v>29</v>
      </c>
      <c r="D71" s="37"/>
      <c r="E71" t="s">
        <v>66</v>
      </c>
      <c r="I71" s="7">
        <f>(450+0.006*G7)*1000</f>
        <v>732000</v>
      </c>
      <c r="J71" s="5" t="s">
        <v>20</v>
      </c>
    </row>
    <row r="72" spans="2:10" ht="45.6" customHeight="1" x14ac:dyDescent="0.3">
      <c r="B72" s="2" t="s">
        <v>49</v>
      </c>
      <c r="C72" s="31" t="s">
        <v>48</v>
      </c>
      <c r="D72" s="31"/>
      <c r="E72" s="31"/>
      <c r="F72" s="31"/>
      <c r="G72">
        <v>4</v>
      </c>
      <c r="H72" t="s">
        <v>13</v>
      </c>
      <c r="I72" s="7">
        <f>I71*G72/100</f>
        <v>29280</v>
      </c>
      <c r="J72" t="s">
        <v>20</v>
      </c>
    </row>
    <row r="73" spans="2:10" ht="31.2" customHeight="1" x14ac:dyDescent="0.3">
      <c r="B73" s="2" t="s">
        <v>58</v>
      </c>
      <c r="C73" s="31" t="s">
        <v>59</v>
      </c>
      <c r="D73" s="31"/>
      <c r="E73" s="31"/>
      <c r="F73" s="31"/>
      <c r="G73">
        <v>1.25</v>
      </c>
      <c r="I73" s="7">
        <f>I72*G73</f>
        <v>36600</v>
      </c>
      <c r="J73" t="s">
        <v>20</v>
      </c>
    </row>
    <row r="74" spans="2:10" ht="14.4" customHeight="1" x14ac:dyDescent="0.3">
      <c r="B74" s="2"/>
      <c r="C74" s="31" t="s">
        <v>51</v>
      </c>
      <c r="D74" s="31"/>
      <c r="E74" s="31"/>
      <c r="F74" s="31"/>
      <c r="I74" s="7">
        <f>I73</f>
        <v>36600</v>
      </c>
      <c r="J74" t="s">
        <v>20</v>
      </c>
    </row>
    <row r="75" spans="2:10" ht="28.2" x14ac:dyDescent="0.3">
      <c r="B75" s="15" t="s">
        <v>37</v>
      </c>
      <c r="C75" s="32" t="s">
        <v>34</v>
      </c>
      <c r="D75" s="32"/>
      <c r="E75" s="32"/>
      <c r="F75" s="32"/>
      <c r="G75">
        <v>5</v>
      </c>
      <c r="H75" t="s">
        <v>13</v>
      </c>
      <c r="I75" s="7">
        <f>I74*G75/100</f>
        <v>1830</v>
      </c>
      <c r="J75" t="s">
        <v>20</v>
      </c>
    </row>
    <row r="76" spans="2:10" ht="36" customHeight="1" x14ac:dyDescent="0.3">
      <c r="B76" s="44" t="s">
        <v>64</v>
      </c>
      <c r="C76" s="34" t="s">
        <v>17</v>
      </c>
      <c r="D76" s="34"/>
      <c r="E76" s="34"/>
      <c r="F76" s="34"/>
      <c r="G76">
        <v>3.84</v>
      </c>
      <c r="H76" s="7"/>
      <c r="I76" s="7">
        <f>I75*G76</f>
        <v>7027.2</v>
      </c>
      <c r="J76" t="s">
        <v>20</v>
      </c>
    </row>
    <row r="77" spans="2:10" ht="19.2" customHeight="1" x14ac:dyDescent="0.3">
      <c r="C77" s="34" t="s">
        <v>18</v>
      </c>
      <c r="D77" s="34"/>
      <c r="E77" s="34"/>
      <c r="F77" s="34"/>
      <c r="G77">
        <v>2.2999999999999998</v>
      </c>
      <c r="H77" s="7"/>
      <c r="I77" s="7">
        <f>I76*G77</f>
        <v>16162.56</v>
      </c>
      <c r="J77" t="s">
        <v>20</v>
      </c>
    </row>
    <row r="78" spans="2:10" ht="19.2" customHeight="1" x14ac:dyDescent="0.3">
      <c r="B78" s="35" t="s">
        <v>41</v>
      </c>
      <c r="C78" s="35"/>
      <c r="D78" s="35"/>
      <c r="E78" s="35"/>
      <c r="F78" s="35"/>
      <c r="H78" s="7"/>
      <c r="I78" s="12">
        <f>I77</f>
        <v>16163</v>
      </c>
      <c r="J78" t="s">
        <v>20</v>
      </c>
    </row>
    <row r="80" spans="2:10" ht="30.6" customHeight="1" x14ac:dyDescent="0.3">
      <c r="B80" s="36" t="s">
        <v>38</v>
      </c>
      <c r="C80" s="36"/>
      <c r="D80" s="36"/>
      <c r="E80" s="36"/>
      <c r="F80" s="36"/>
      <c r="G80" s="36"/>
      <c r="H80" s="36"/>
      <c r="I80" s="36"/>
    </row>
    <row r="82" spans="2:10" ht="63" customHeight="1" x14ac:dyDescent="0.3">
      <c r="B82" s="31" t="s">
        <v>27</v>
      </c>
      <c r="C82" s="31"/>
      <c r="D82" s="31"/>
      <c r="E82" s="31"/>
      <c r="F82" s="31"/>
      <c r="G82" s="31"/>
      <c r="H82" s="31"/>
      <c r="I82" s="31"/>
    </row>
    <row r="84" spans="2:10" ht="28.2" x14ac:dyDescent="0.3">
      <c r="B84" s="16" t="s">
        <v>28</v>
      </c>
      <c r="C84" s="37" t="s">
        <v>29</v>
      </c>
      <c r="D84" s="37"/>
      <c r="E84" t="s">
        <v>66</v>
      </c>
      <c r="I84" s="7">
        <f>(450+0.006*G7)*1000</f>
        <v>732000</v>
      </c>
      <c r="J84" s="5" t="s">
        <v>20</v>
      </c>
    </row>
    <row r="85" spans="2:10" ht="45.6" customHeight="1" x14ac:dyDescent="0.3">
      <c r="B85" s="2" t="s">
        <v>49</v>
      </c>
      <c r="C85" s="31" t="s">
        <v>48</v>
      </c>
      <c r="D85" s="31"/>
      <c r="E85" s="31"/>
      <c r="F85" s="31"/>
      <c r="G85">
        <v>4</v>
      </c>
      <c r="H85" t="s">
        <v>13</v>
      </c>
      <c r="I85" s="7">
        <f>I84*G85/100</f>
        <v>29280</v>
      </c>
      <c r="J85" t="s">
        <v>20</v>
      </c>
    </row>
    <row r="86" spans="2:10" ht="31.2" customHeight="1" x14ac:dyDescent="0.3">
      <c r="B86" s="2" t="s">
        <v>58</v>
      </c>
      <c r="C86" s="31" t="s">
        <v>59</v>
      </c>
      <c r="D86" s="31"/>
      <c r="E86" s="31"/>
      <c r="F86" s="31"/>
      <c r="G86">
        <v>1.25</v>
      </c>
      <c r="I86" s="7">
        <f>I85*G86</f>
        <v>36600</v>
      </c>
      <c r="J86" t="s">
        <v>20</v>
      </c>
    </row>
    <row r="87" spans="2:10" ht="15" customHeight="1" x14ac:dyDescent="0.3">
      <c r="B87" s="2"/>
      <c r="C87" s="1" t="s">
        <v>50</v>
      </c>
      <c r="D87" s="1"/>
      <c r="E87" s="1"/>
      <c r="F87" s="1"/>
      <c r="I87" s="7">
        <f>I86</f>
        <v>36600</v>
      </c>
      <c r="J87" t="s">
        <v>20</v>
      </c>
    </row>
    <row r="88" spans="2:10" x14ac:dyDescent="0.3">
      <c r="C88" s="33" t="s">
        <v>39</v>
      </c>
      <c r="D88" s="33"/>
      <c r="E88" s="33"/>
      <c r="F88" s="33"/>
      <c r="G88">
        <v>1</v>
      </c>
      <c r="H88" t="s">
        <v>13</v>
      </c>
      <c r="I88" s="7">
        <f>I87*G88/100</f>
        <v>366</v>
      </c>
      <c r="J88" t="s">
        <v>20</v>
      </c>
    </row>
    <row r="89" spans="2:10" ht="37.200000000000003" customHeight="1" x14ac:dyDescent="0.3">
      <c r="B89" s="44" t="s">
        <v>64</v>
      </c>
      <c r="C89" s="34" t="s">
        <v>17</v>
      </c>
      <c r="D89" s="34"/>
      <c r="E89" s="34"/>
      <c r="F89" s="34"/>
      <c r="G89">
        <v>3.84</v>
      </c>
      <c r="H89" s="7"/>
      <c r="I89" s="7">
        <f>I88*G89</f>
        <v>1405.44</v>
      </c>
      <c r="J89" t="s">
        <v>20</v>
      </c>
    </row>
    <row r="90" spans="2:10" ht="19.2" customHeight="1" x14ac:dyDescent="0.3">
      <c r="C90" s="34" t="s">
        <v>18</v>
      </c>
      <c r="D90" s="34"/>
      <c r="E90" s="34"/>
      <c r="F90" s="34"/>
      <c r="G90">
        <v>2.2999999999999998</v>
      </c>
      <c r="H90" s="7"/>
      <c r="I90" s="7">
        <f>I89*G90</f>
        <v>3232.51</v>
      </c>
      <c r="J90" t="s">
        <v>20</v>
      </c>
    </row>
    <row r="91" spans="2:10" ht="19.2" customHeight="1" x14ac:dyDescent="0.3">
      <c r="B91" s="35" t="s">
        <v>40</v>
      </c>
      <c r="C91" s="35"/>
      <c r="D91" s="35"/>
      <c r="E91" s="35"/>
      <c r="F91" s="35"/>
      <c r="H91" s="7"/>
      <c r="I91" s="12">
        <f>I90</f>
        <v>3233</v>
      </c>
      <c r="J91" t="s">
        <v>20</v>
      </c>
    </row>
    <row r="92" spans="2:10" ht="19.2" customHeight="1" x14ac:dyDescent="0.3">
      <c r="B92" s="28"/>
      <c r="C92" s="28"/>
      <c r="D92" s="28"/>
      <c r="E92" s="28"/>
      <c r="F92" s="28"/>
      <c r="H92" s="7"/>
      <c r="I92" s="12"/>
    </row>
    <row r="93" spans="2:10" ht="19.2" customHeight="1" x14ac:dyDescent="0.3">
      <c r="B93" s="22"/>
      <c r="C93" s="22"/>
      <c r="D93" s="22"/>
      <c r="E93" s="22"/>
      <c r="F93" s="22"/>
      <c r="H93" s="7"/>
      <c r="I93" s="12"/>
    </row>
    <row r="94" spans="2:10" ht="30.75" customHeight="1" x14ac:dyDescent="0.3">
      <c r="B94" s="22"/>
      <c r="C94" s="29" t="s">
        <v>60</v>
      </c>
      <c r="D94" s="30"/>
      <c r="E94" s="30"/>
      <c r="F94" s="30"/>
      <c r="G94" s="30"/>
      <c r="H94" s="30"/>
      <c r="I94" s="12">
        <v>250000</v>
      </c>
      <c r="J94" t="s">
        <v>20</v>
      </c>
    </row>
    <row r="95" spans="2:10" ht="19.2" customHeight="1" x14ac:dyDescent="0.3">
      <c r="B95" s="22"/>
      <c r="C95" s="19"/>
      <c r="D95" s="20"/>
      <c r="E95" s="20"/>
      <c r="F95" s="22"/>
      <c r="H95" s="7"/>
      <c r="I95" s="12"/>
    </row>
    <row r="97" spans="2:10" x14ac:dyDescent="0.3">
      <c r="B97" s="17" t="s">
        <v>42</v>
      </c>
      <c r="C97" s="17"/>
      <c r="D97" s="17"/>
      <c r="E97" s="17"/>
      <c r="F97" s="17"/>
      <c r="G97" s="17"/>
      <c r="H97" s="17"/>
      <c r="I97" s="12">
        <f>I23+I42+I52+I65+I78+I91+I94</f>
        <v>1138147</v>
      </c>
      <c r="J97" s="17" t="s">
        <v>20</v>
      </c>
    </row>
    <row r="98" spans="2:10" x14ac:dyDescent="0.3">
      <c r="B98" s="17"/>
      <c r="C98" s="17"/>
      <c r="D98" s="17"/>
      <c r="E98" s="17"/>
      <c r="F98" s="17"/>
      <c r="G98" s="17"/>
      <c r="H98" s="17"/>
      <c r="I98" s="21"/>
      <c r="J98" s="17"/>
    </row>
    <row r="99" spans="2:10" x14ac:dyDescent="0.3">
      <c r="B99" s="17" t="s">
        <v>43</v>
      </c>
      <c r="C99" s="17"/>
      <c r="D99" s="17"/>
      <c r="E99" s="17"/>
      <c r="F99" s="17"/>
      <c r="G99" s="17">
        <v>18</v>
      </c>
      <c r="H99" s="17" t="s">
        <v>13</v>
      </c>
      <c r="I99" s="21">
        <f>I97*G99/100</f>
        <v>204866.46</v>
      </c>
      <c r="J99" s="17" t="s">
        <v>20</v>
      </c>
    </row>
    <row r="100" spans="2:10" x14ac:dyDescent="0.3">
      <c r="B100" s="17"/>
      <c r="C100" s="17"/>
      <c r="D100" s="17"/>
      <c r="E100" s="17"/>
      <c r="F100" s="17"/>
      <c r="G100" s="17"/>
      <c r="H100" s="17"/>
      <c r="I100" s="21"/>
      <c r="J100" s="17"/>
    </row>
    <row r="101" spans="2:10" s="17" customFormat="1" x14ac:dyDescent="0.3">
      <c r="B101" s="17" t="s">
        <v>44</v>
      </c>
      <c r="I101" s="21">
        <f>I97*1.18</f>
        <v>1343013.46</v>
      </c>
      <c r="J101" s="17" t="s">
        <v>20</v>
      </c>
    </row>
  </sheetData>
  <mergeCells count="61">
    <mergeCell ref="C16:F16"/>
    <mergeCell ref="C37:F37"/>
    <mergeCell ref="C35:F35"/>
    <mergeCell ref="C36:F36"/>
    <mergeCell ref="C29:F29"/>
    <mergeCell ref="B2:J3"/>
    <mergeCell ref="B44:G44"/>
    <mergeCell ref="B46:I46"/>
    <mergeCell ref="C30:F30"/>
    <mergeCell ref="C31:G31"/>
    <mergeCell ref="B33:G33"/>
    <mergeCell ref="C40:F40"/>
    <mergeCell ref="C20:F20"/>
    <mergeCell ref="C21:F21"/>
    <mergeCell ref="B23:F23"/>
    <mergeCell ref="B25:G25"/>
    <mergeCell ref="B27:I27"/>
    <mergeCell ref="B5:G5"/>
    <mergeCell ref="B8:I8"/>
    <mergeCell ref="C11:G11"/>
    <mergeCell ref="B12:F12"/>
    <mergeCell ref="C9:F9"/>
    <mergeCell ref="C10:F10"/>
    <mergeCell ref="B65:F65"/>
    <mergeCell ref="B69:I69"/>
    <mergeCell ref="C71:D71"/>
    <mergeCell ref="B52:F52"/>
    <mergeCell ref="C41:F41"/>
    <mergeCell ref="B42:F42"/>
    <mergeCell ref="C48:F48"/>
    <mergeCell ref="C47:D47"/>
    <mergeCell ref="C49:F49"/>
    <mergeCell ref="C60:F60"/>
    <mergeCell ref="C17:F17"/>
    <mergeCell ref="B13:G13"/>
    <mergeCell ref="C14:G14"/>
    <mergeCell ref="C50:F50"/>
    <mergeCell ref="C51:F51"/>
    <mergeCell ref="C76:F76"/>
    <mergeCell ref="B56:I56"/>
    <mergeCell ref="C58:D58"/>
    <mergeCell ref="C62:F62"/>
    <mergeCell ref="C63:F63"/>
    <mergeCell ref="C64:F64"/>
    <mergeCell ref="C59:F59"/>
    <mergeCell ref="C72:F72"/>
    <mergeCell ref="C74:F74"/>
    <mergeCell ref="C94:H94"/>
    <mergeCell ref="C73:F73"/>
    <mergeCell ref="C86:F86"/>
    <mergeCell ref="C75:F75"/>
    <mergeCell ref="C88:F88"/>
    <mergeCell ref="C89:F89"/>
    <mergeCell ref="C90:F90"/>
    <mergeCell ref="B91:F91"/>
    <mergeCell ref="C77:F77"/>
    <mergeCell ref="B78:F78"/>
    <mergeCell ref="B80:I80"/>
    <mergeCell ref="B82:I82"/>
    <mergeCell ref="C84:D84"/>
    <mergeCell ref="C85:F8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2015-04-08T08:29:24Z</cp:lastPrinted>
  <dcterms:created xsi:type="dcterms:W3CDTF">2015-04-08T07:16:30Z</dcterms:created>
  <dcterms:modified xsi:type="dcterms:W3CDTF">2016-02-17T12:29:31Z</dcterms:modified>
</cp:coreProperties>
</file>